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Et\Desktop\BOQs_BN\7_1048517_Menza Latrine_Hf BOQ\"/>
    </mc:Choice>
  </mc:AlternateContent>
  <xr:revisionPtr revIDLastSave="0" documentId="13_ncr:1_{CFE10B66-FF5B-4EEF-8E47-9247F051C3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STRUCTION of LATRINES" sheetId="8" r:id="rId1"/>
    <sheet name="SUMMARY" sheetId="5" r:id="rId2"/>
  </sheets>
  <definedNames>
    <definedName name="_xlnm.Print_Area" localSheetId="0">'CONSTRUCTION of LATRINES'!$A$1:$G$50</definedName>
    <definedName name="_xlnm.Print_Area" localSheetId="1">SUMMARY!$A$1:$D$4</definedName>
    <definedName name="_xlnm.Print_Titles" localSheetId="0">'CONSTRUCTION of LATRINES'!$1:$1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8" l="1"/>
  <c r="D8" i="8"/>
  <c r="D16" i="8"/>
  <c r="D19" i="8"/>
  <c r="D22" i="8"/>
  <c r="D25" i="8"/>
  <c r="D30" i="8"/>
  <c r="D33" i="8"/>
  <c r="D35" i="8"/>
  <c r="D37" i="8"/>
  <c r="D41" i="8"/>
</calcChain>
</file>

<file path=xl/sharedStrings.xml><?xml version="1.0" encoding="utf-8"?>
<sst xmlns="http://schemas.openxmlformats.org/spreadsheetml/2006/main" count="60" uniqueCount="48">
  <si>
    <t>ITEM</t>
  </si>
  <si>
    <t>DESCRIPTION</t>
  </si>
  <si>
    <t>QTY</t>
  </si>
  <si>
    <t>UNIT</t>
  </si>
  <si>
    <t>RATE (SDG)</t>
  </si>
  <si>
    <t>AMOUNT (SDG)</t>
  </si>
  <si>
    <t>EXCAVATIONS, EARTHWORKS AND DEMOLITIONS</t>
  </si>
  <si>
    <t>Excavations</t>
  </si>
  <si>
    <t>CM</t>
  </si>
  <si>
    <t>Filling</t>
  </si>
  <si>
    <t>Landscaping</t>
  </si>
  <si>
    <t>LS</t>
  </si>
  <si>
    <t>CONCRETE WORK</t>
  </si>
  <si>
    <t>Insitu Concrete and Reinforcement</t>
  </si>
  <si>
    <t>Mix and place Normal: class 20 vibrated  (1:2:4) in</t>
  </si>
  <si>
    <t>Mix and place Normal:class 20 vibrated  (1:2:4) in</t>
  </si>
  <si>
    <t>Ventilation Pipe</t>
  </si>
  <si>
    <t>LM</t>
  </si>
  <si>
    <t>PIT WALL LINING</t>
  </si>
  <si>
    <t>SM</t>
  </si>
  <si>
    <t>WALLING</t>
  </si>
  <si>
    <t>ROOF COVER</t>
  </si>
  <si>
    <t>Joint fixing:</t>
  </si>
  <si>
    <t>DOORS</t>
  </si>
  <si>
    <t>External</t>
  </si>
  <si>
    <t>No.</t>
  </si>
  <si>
    <t>SQUAT HOLE COVER</t>
  </si>
  <si>
    <t>Supply and install high quality squat toilet, The price  includes all the required fittings, equipment’s, tools and materials to perform the work.</t>
  </si>
  <si>
    <t xml:space="preserve">Total COST  BILL NO. 1 Carried to Summary  </t>
  </si>
  <si>
    <t>TOTAL PRICE SDG</t>
  </si>
  <si>
    <t>TOTAL PRICE USD</t>
  </si>
  <si>
    <t xml:space="preserve">Bill of Quantities for Latrines      تشييد حمامات </t>
  </si>
  <si>
    <t>GRAND TOTAL</t>
  </si>
  <si>
    <t>Excavate pit  commencing from ground level average depth 3m and cart away from site.                                                             بتداء من سطح الارض حفر حفرة بعمق 3 متر ممع ازالة انقاض الحفر بعيدا من الموقع</t>
  </si>
  <si>
    <t>Return, fill-in and rum selected excavated material around annular space between pit wall lining and pit internal surfaces.                                                                                              إرجاع تراب رميات للحفرة في الفراغ بين غلاف الخفرة (الخنزيرة و السطح الداخلي للحفرة)</t>
  </si>
  <si>
    <t xml:space="preserve">Genaral site landscaping, clearance and making site environmentally acceptable and safe for users.                          عمل نظافة عامة  و ازالة جميع الحشائش في المنطقة حول الموقع و جعلها منطقة امنة للمستفيدين  </t>
  </si>
  <si>
    <t>Supply materials and place plain concrete 10 cm thinkness in the bottom of the pit with ratio (1: 2: 4).                                 عمل خرسانة بيضاء بسمك 10 ملم في اسف الحفرة بخلطة (1:2:4)</t>
  </si>
  <si>
    <t xml:space="preserve">pit wall lining with cricular beam 200mm thickness and 200 mm width, reinforcement with Ø12 mm.                                    خلط و عمل خرسانة بمعدل    مقاومة 20 و بنسب (1:2:4) بهزاز داخل الحفرة لبيم بسمك 200 ملم و عرض 200 ملم و تكون مسلح بسيخ 12 ملم                 </t>
  </si>
  <si>
    <t>Pit foundation slab 150mm thickness with Supply nad fix bars high yield steel &amp; mild steel; cold worked B:S 4461  including bends, hooks, tying wire, spacer blocks and spacers in position (12mm  diameter Y- bars in pit latrine slab (0.62Kg/m)), reinforcement with Ø12 mm @ 150mm c/c.                                                                                                          خلط و عمل خرسانة بمعدل مقاومة 20 أم  و بنسب (1:2:4) بهزاز لبلاطة القاعدة للحفرة و عمل تثبيب شبك حديد بحديد خفيف و حديد ثقيل شامل الثنيات و الخطافات و سلوك الربط  حسب مواصة الكود البريطاني بي إٍس 4461 مع رص حديد تسليح 12 ملم و تباعد 15 ملم و أن يكون الضغط 0.62 كجم/متر</t>
  </si>
  <si>
    <t xml:space="preserve">Pit Cover slab 150mm thickness with Supply nad fix bars high yield steel &amp; mild steel; cold worked B:S 4461  including bends, hooks, tying wire, spacer blocks and spacers in position (12mm  diameter Y- bars in pit latrine slab (0.62Kg/m)), reinforcement with Ø12 mm @ 150mm c/c.                                                                                                           خلط و عمل خرسانة بمعدل مقاومة 20 أم  و بنسب (1:2:4) بهزاز لبلاطة الغطاء للحفرة و عمل تثبيب شبك حديد بحديد خفيف و حديد ثقيل شامل الثنيات و الخطافات و سلوك الربط  حسب مواصة الكود البريطاني بي إٍس 4461 مع رص حديد تسليح 12 ملم و تباعد 15 ملم و أن يكون الضغط 0.62 كجم/متر                                                                                      </t>
  </si>
  <si>
    <t>Supply and install PVC ventilation pipe 4inch diameter, and 3mm thickness, and covered the top of the pipe by pastic wire mesh.                                                                                         توريد و تركيب ماسورة 4 بوصة pvc و سمك 3 ملم مع تغطية الفتحة العلوية للماسورة بشبك حديد (نملي )</t>
  </si>
  <si>
    <t>Burnt clay brick walling in cement and sand mortar (1:3) with hoop iron 500 guage at alternatives courses continuning to 500mm above ground level.                                                       عمل تغليف (خنزيرة للحفرة) بالطوب و الاسمنت و الرمل بنسبة (1:3) مع طارة حديد  (سلوك ) بدورات متغيرة و تستمر تى ارتفاع 0.5 متر فوق الحفرة (جوينتي)</t>
  </si>
  <si>
    <t>Burnt clay brick walling in cement and sand mortar (1:3) with  3.5 m height.                                                                                     عمل حوائط بالمتر المربع بالطوب الاحمر المحروق (نمرة 1) و بمونة الاسمنت و الرمل بنسبة خلط (1:3) و بإرتفاع 3.5 متر</t>
  </si>
  <si>
    <r>
      <t>Execution of plastering  for the internal and external walls, one coating layer cement dosage 250 kg/m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with all needed materials.                                                          تنفيذ البياض للحوائط الداخلية و الخارجية بالمتر المربع (1 وجه ) بخلطة اسمنت (250 كجم / متر مكعب ) و أي مواد اخرى مطلوبة</t>
    </r>
  </si>
  <si>
    <t>Supply and apply painting 2 layers of asmatic paint (2 coats) for the wallsand apply oil paint quality according to European standards, the work includes Scrape walls with metal brush/string brush/heavy duty emery papers as applicable and prepare necessary surface before applying new coatings. Final color &amp; type should be according to the site Engineer instruction.                                                                         توريد و تركيب طلاء بوماستيك للحوائط (2 وجه) و من ثم عمل بوهية زيتية حسب المواصفات الاوروبية ، العمل يشمل عمل نظافة للحوائط بإستخدام فرشاة سلك و ورق سنفرة ، اللون يتم تحديده بواسطة المهندس المشرف</t>
  </si>
  <si>
    <t>supply and fix all joints using additional metalic sheet or (zinc sheet) thickness not below o.35 mm length 400mm width 60mm with nails.                                                                     توريد و تركيب اسقف من بالواح الزنك 35 ملم طول 4 متر مع مسامير 60 ملم</t>
  </si>
  <si>
    <t>Supply and install an metal door for the toilets with dimensions (0.90 m * 2.0 m) with the same specification as the existing doors. The price includes all the installations necessary to complete the works according to the engineer’s instructions.                                                                    توريد و تركيب ابواب للحمامات بأبعاد (0.9*.2) متر ببنفس مواصفات الابواب الموجودة في المركز ، السعر يشمل جميع الملحقات اللازمة لتركيب الابواب حسب توجيهات المهندس المشرف</t>
  </si>
  <si>
    <t>توريد و تركيب مقاعد حمامات ارضية بجودة عالية شاملا جميع الملحقات و المعدات و المواد لإكمال العمل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</si>
</sst>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name val="Arial"/>
      <family val="2"/>
    </font>
    <font>
      <sz val="11"/>
      <color rgb="FFFF0000"/>
      <name val="Arial"/>
      <family val="2"/>
    </font>
    <font>
      <u/>
      <sz val="11"/>
      <name val="Arial"/>
      <family val="2"/>
    </font>
    <font>
      <b/>
      <u/>
      <sz val="11"/>
      <color theme="1"/>
      <name val="Arial"/>
      <family val="2"/>
    </font>
    <font>
      <u/>
      <sz val="11"/>
      <color theme="1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color theme="2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DC82F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8">
    <xf numFmtId="0" fontId="0" fillId="0" borderId="0" xfId="0"/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3" fontId="4" fillId="0" borderId="6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10" xfId="1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0" fontId="7" fillId="0" borderId="8" xfId="0" applyFont="1" applyBorder="1"/>
    <xf numFmtId="2" fontId="3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0" fontId="2" fillId="0" borderId="0" xfId="0" applyFont="1"/>
    <xf numFmtId="0" fontId="8" fillId="0" borderId="0" xfId="0" applyFont="1"/>
    <xf numFmtId="43" fontId="3" fillId="0" borderId="8" xfId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/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9" xfId="0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5" fillId="0" borderId="0" xfId="0" applyFont="1"/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/>
    </xf>
    <xf numFmtId="43" fontId="5" fillId="0" borderId="13" xfId="0" applyNumberFormat="1" applyFont="1" applyBorder="1" applyAlignment="1">
      <alignment horizontal="center" vertical="center"/>
    </xf>
    <xf numFmtId="43" fontId="5" fillId="0" borderId="0" xfId="0" applyNumberFormat="1" applyFont="1"/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vertical="center" wrapText="1"/>
    </xf>
    <xf numFmtId="0" fontId="5" fillId="0" borderId="11" xfId="0" quotePrefix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43" fontId="3" fillId="0" borderId="0" xfId="1" applyFont="1" applyAlignment="1">
      <alignment horizontal="center" vertical="center"/>
    </xf>
    <xf numFmtId="0" fontId="6" fillId="0" borderId="13" xfId="0" applyFont="1" applyBorder="1"/>
    <xf numFmtId="43" fontId="6" fillId="0" borderId="13" xfId="0" applyNumberFormat="1" applyFont="1" applyBorder="1"/>
    <xf numFmtId="0" fontId="5" fillId="0" borderId="13" xfId="0" applyFont="1" applyBorder="1"/>
    <xf numFmtId="0" fontId="15" fillId="0" borderId="0" xfId="0" applyFont="1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2" fontId="3" fillId="0" borderId="17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3" fontId="3" fillId="0" borderId="18" xfId="1" applyFont="1" applyFill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5" fillId="0" borderId="16" xfId="0" applyFont="1" applyBorder="1" applyAlignment="1">
      <alignment wrapText="1" readingOrder="2"/>
    </xf>
    <xf numFmtId="0" fontId="3" fillId="0" borderId="12" xfId="0" applyFont="1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left" vertical="top" wrapText="1"/>
    </xf>
    <xf numFmtId="0" fontId="5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/>
    <xf numFmtId="0" fontId="6" fillId="0" borderId="0" xfId="0" applyFont="1" applyAlignment="1">
      <alignment vertical="center"/>
    </xf>
    <xf numFmtId="0" fontId="3" fillId="0" borderId="19" xfId="0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2" fontId="3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 wrapText="1" readingOrder="2"/>
    </xf>
    <xf numFmtId="2" fontId="5" fillId="0" borderId="19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19" xfId="0" applyFont="1" applyBorder="1" applyAlignment="1">
      <alignment horizontal="center" vertical="center"/>
    </xf>
    <xf numFmtId="0" fontId="7" fillId="0" borderId="0" xfId="0" applyFont="1"/>
    <xf numFmtId="43" fontId="3" fillId="0" borderId="20" xfId="1" applyFont="1" applyBorder="1" applyAlignment="1">
      <alignment horizontal="center" vertical="center"/>
    </xf>
    <xf numFmtId="0" fontId="10" fillId="0" borderId="0" xfId="0" applyFont="1"/>
    <xf numFmtId="0" fontId="3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3" fillId="0" borderId="19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/>
    </xf>
    <xf numFmtId="43" fontId="3" fillId="0" borderId="24" xfId="1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40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24763</xdr:colOff>
      <xdr:row>0</xdr:row>
      <xdr:rowOff>17145</xdr:rowOff>
    </xdr:from>
    <xdr:to>
      <xdr:col>5</xdr:col>
      <xdr:colOff>106680</xdr:colOff>
      <xdr:row>0</xdr:row>
      <xdr:rowOff>1287780</xdr:rowOff>
    </xdr:to>
    <xdr:pic>
      <xdr:nvPicPr>
        <xdr:cNvPr id="4" name="Picture 3" descr="IRC_Header">
          <a:extLst>
            <a:ext uri="{FF2B5EF4-FFF2-40B4-BE49-F238E27FC236}">
              <a16:creationId xmlns:a16="http://schemas.microsoft.com/office/drawing/2014/main" id="{455E0AFD-13C1-4D23-AFE8-5A67C814E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329563" y="17145"/>
          <a:ext cx="5692142" cy="1270635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269561</xdr:colOff>
      <xdr:row>0</xdr:row>
      <xdr:rowOff>66676</xdr:rowOff>
    </xdr:from>
    <xdr:to>
      <xdr:col>6</xdr:col>
      <xdr:colOff>1012031</xdr:colOff>
      <xdr:row>0</xdr:row>
      <xdr:rowOff>1085850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F94E6D87-4A2C-4FD2-BF96-8A3531A9EA33}"/>
            </a:ext>
          </a:extLst>
        </xdr:cNvPr>
        <xdr:cNvSpPr txBox="1">
          <a:spLocks noChangeArrowheads="1"/>
        </xdr:cNvSpPr>
      </xdr:nvSpPr>
      <xdr:spPr bwMode="auto">
        <a:xfrm>
          <a:off x="1193486" y="66676"/>
          <a:ext cx="6952770" cy="1019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Intervention: Construction of Two Latrines 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</a:t>
          </a:r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menza HF in Wad Almahi  Locality,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Blue Nile State</a:t>
          </a:r>
          <a:r>
            <a:rPr lang="ar-SA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(1)</a:t>
          </a:r>
        </a:p>
        <a:p>
          <a:r>
            <a:rPr lang="en-US" sz="8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rtl="1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ar-SA" sz="11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نوع العمل : بناء عدد  حمامات - مركز</a:t>
          </a:r>
          <a:r>
            <a:rPr lang="ar-SA" sz="1100" b="1" baseline="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صحي مينزا</a:t>
          </a:r>
          <a:endParaRPr lang="en-US" sz="1100" b="1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0</xdr:rowOff>
    </xdr:from>
    <xdr:to>
      <xdr:col>3</xdr:col>
      <xdr:colOff>3175</xdr:colOff>
      <xdr:row>0</xdr:row>
      <xdr:rowOff>1211580</xdr:rowOff>
    </xdr:to>
    <xdr:pic>
      <xdr:nvPicPr>
        <xdr:cNvPr id="8" name="Picture 7" descr="IRC_Header">
          <a:extLst>
            <a:ext uri="{FF2B5EF4-FFF2-40B4-BE49-F238E27FC236}">
              <a16:creationId xmlns:a16="http://schemas.microsoft.com/office/drawing/2014/main" id="{40EB070A-20C0-4CBB-812C-4427AEF3D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31750" y="0"/>
          <a:ext cx="5384800" cy="1211580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570863</xdr:colOff>
      <xdr:row>0</xdr:row>
      <xdr:rowOff>9525</xdr:rowOff>
    </xdr:from>
    <xdr:to>
      <xdr:col>4</xdr:col>
      <xdr:colOff>15874</xdr:colOff>
      <xdr:row>0</xdr:row>
      <xdr:rowOff>1104900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61D0299D-9B9F-401F-8473-EE476FC6F9F3}"/>
            </a:ext>
          </a:extLst>
        </xdr:cNvPr>
        <xdr:cNvSpPr txBox="1">
          <a:spLocks noChangeArrowheads="1"/>
        </xdr:cNvSpPr>
      </xdr:nvSpPr>
      <xdr:spPr bwMode="auto">
        <a:xfrm>
          <a:off x="888363" y="9525"/>
          <a:ext cx="5833111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endParaRPr lang="en-US" sz="300" b="1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SUMMARY </a:t>
          </a:r>
          <a:r>
            <a:rPr lang="ar-SA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الملخص</a:t>
          </a:r>
          <a:endParaRPr lang="en-US" sz="1100" b="1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endParaRPr lang="en-US" sz="1100" b="1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52"/>
  <sheetViews>
    <sheetView tabSelected="1" view="pageBreakPreview" zoomScale="80" zoomScaleNormal="100" zoomScaleSheetLayoutView="80" workbookViewId="0">
      <selection activeCell="H5" sqref="H5:I50"/>
    </sheetView>
  </sheetViews>
  <sheetFormatPr defaultColWidth="9.140625" defaultRowHeight="14.25" x14ac:dyDescent="0.2"/>
  <cols>
    <col min="1" max="1" width="4.5703125" style="5" customWidth="1"/>
    <col min="2" max="2" width="8.85546875" style="6" customWidth="1"/>
    <col min="3" max="3" width="59.42578125" style="5" customWidth="1"/>
    <col min="4" max="4" width="8.85546875" style="5" customWidth="1"/>
    <col min="5" max="5" width="7.42578125" style="1" customWidth="1"/>
    <col min="6" max="6" width="14.5703125" style="5" customWidth="1"/>
    <col min="7" max="7" width="15.5703125" style="44" customWidth="1"/>
    <col min="8" max="8" width="9.5703125" style="5" customWidth="1"/>
    <col min="9" max="9" width="15" style="5" customWidth="1"/>
    <col min="10" max="16384" width="9.140625" style="5"/>
  </cols>
  <sheetData>
    <row r="1" spans="2:9" ht="105" customHeight="1" thickBot="1" x14ac:dyDescent="0.25">
      <c r="B1" s="93"/>
      <c r="C1" s="94"/>
      <c r="D1" s="94"/>
      <c r="E1" s="94"/>
      <c r="F1" s="94"/>
      <c r="G1" s="94"/>
      <c r="I1" s="48">
        <v>570</v>
      </c>
    </row>
    <row r="2" spans="2:9" ht="30" x14ac:dyDescent="0.2">
      <c r="B2" s="36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4" t="s">
        <v>5</v>
      </c>
    </row>
    <row r="3" spans="2:9" ht="15" x14ac:dyDescent="0.25">
      <c r="B3" s="7"/>
      <c r="C3" s="17" t="s">
        <v>6</v>
      </c>
      <c r="D3" s="15"/>
      <c r="E3" s="16"/>
      <c r="F3" s="15"/>
      <c r="G3" s="61"/>
    </row>
    <row r="4" spans="2:9" ht="15" customHeight="1" x14ac:dyDescent="0.2">
      <c r="B4" s="7"/>
      <c r="C4" s="62" t="s">
        <v>7</v>
      </c>
      <c r="D4" s="10"/>
      <c r="E4" s="13"/>
      <c r="F4" s="12"/>
      <c r="G4" s="63"/>
    </row>
    <row r="5" spans="2:9" ht="54.75" customHeight="1" x14ac:dyDescent="0.2">
      <c r="B5" s="49">
        <v>1</v>
      </c>
      <c r="C5" s="54" t="s">
        <v>33</v>
      </c>
      <c r="D5" s="51">
        <f>(3.14*1.5*1.5)*3</f>
        <v>21.195</v>
      </c>
      <c r="E5" s="52" t="s">
        <v>8</v>
      </c>
      <c r="F5" s="53"/>
      <c r="G5" s="64"/>
    </row>
    <row r="6" spans="2:9" ht="15.75" customHeight="1" x14ac:dyDescent="0.2">
      <c r="B6" s="7"/>
      <c r="C6" s="65"/>
      <c r="D6" s="18"/>
      <c r="E6" s="13"/>
      <c r="F6" s="12"/>
      <c r="G6" s="66"/>
    </row>
    <row r="7" spans="2:9" s="20" customFormat="1" ht="15" x14ac:dyDescent="0.2">
      <c r="B7" s="7"/>
      <c r="C7" s="62" t="s">
        <v>9</v>
      </c>
      <c r="D7" s="10"/>
      <c r="E7" s="13"/>
      <c r="F7" s="12"/>
      <c r="G7" s="63"/>
    </row>
    <row r="8" spans="2:9" s="21" customFormat="1" ht="71.25" x14ac:dyDescent="0.2">
      <c r="B8" s="49">
        <v>2</v>
      </c>
      <c r="C8" s="54" t="s">
        <v>34</v>
      </c>
      <c r="D8" s="51">
        <f>3.14*3*3*0.05</f>
        <v>1.413</v>
      </c>
      <c r="E8" s="52" t="s">
        <v>8</v>
      </c>
      <c r="F8" s="53"/>
      <c r="G8" s="64"/>
      <c r="I8" s="5"/>
    </row>
    <row r="9" spans="2:9" s="21" customFormat="1" x14ac:dyDescent="0.2">
      <c r="B9" s="7"/>
      <c r="C9" s="65"/>
      <c r="D9" s="18"/>
      <c r="E9" s="11"/>
      <c r="F9" s="12"/>
      <c r="G9" s="66"/>
    </row>
    <row r="10" spans="2:9" s="21" customFormat="1" ht="15.75" customHeight="1" x14ac:dyDescent="0.2">
      <c r="B10" s="7"/>
      <c r="C10" s="62" t="s">
        <v>10</v>
      </c>
      <c r="D10" s="25"/>
      <c r="E10" s="13"/>
      <c r="F10" s="12"/>
      <c r="G10" s="67"/>
    </row>
    <row r="11" spans="2:9" s="21" customFormat="1" ht="57" x14ac:dyDescent="0.2">
      <c r="B11" s="49">
        <v>3</v>
      </c>
      <c r="C11" s="54" t="s">
        <v>35</v>
      </c>
      <c r="D11" s="51">
        <v>1</v>
      </c>
      <c r="E11" s="52" t="s">
        <v>11</v>
      </c>
      <c r="F11" s="53"/>
      <c r="G11" s="64"/>
      <c r="I11" s="5"/>
    </row>
    <row r="12" spans="2:9" s="21" customFormat="1" x14ac:dyDescent="0.2">
      <c r="B12" s="7"/>
      <c r="C12" s="68"/>
      <c r="D12" s="8"/>
      <c r="E12" s="9"/>
      <c r="F12" s="12"/>
      <c r="G12" s="69"/>
    </row>
    <row r="13" spans="2:9" s="21" customFormat="1" ht="15" x14ac:dyDescent="0.2">
      <c r="B13" s="7"/>
      <c r="C13" s="70" t="s">
        <v>12</v>
      </c>
      <c r="D13" s="25"/>
      <c r="E13" s="13"/>
      <c r="F13" s="12"/>
      <c r="G13" s="67"/>
    </row>
    <row r="14" spans="2:9" s="21" customFormat="1" ht="15" x14ac:dyDescent="0.2">
      <c r="B14" s="7"/>
      <c r="C14" s="70" t="s">
        <v>13</v>
      </c>
      <c r="D14" s="25"/>
      <c r="E14" s="13"/>
      <c r="F14" s="12"/>
      <c r="G14" s="67"/>
    </row>
    <row r="15" spans="2:9" s="21" customFormat="1" ht="15" x14ac:dyDescent="0.2">
      <c r="B15" s="7"/>
      <c r="C15" s="62"/>
      <c r="D15" s="25"/>
      <c r="E15" s="13"/>
      <c r="F15" s="12"/>
      <c r="G15" s="67"/>
    </row>
    <row r="16" spans="2:9" s="21" customFormat="1" ht="42.75" x14ac:dyDescent="0.2">
      <c r="B16" s="7">
        <v>4</v>
      </c>
      <c r="C16" s="71" t="s">
        <v>36</v>
      </c>
      <c r="D16" s="19">
        <f>3.14*1.5*1.5*0.1</f>
        <v>0.70650000000000002</v>
      </c>
      <c r="E16" s="11" t="s">
        <v>8</v>
      </c>
      <c r="F16" s="14"/>
      <c r="G16" s="72"/>
      <c r="I16" s="5"/>
    </row>
    <row r="17" spans="2:9" s="21" customFormat="1" ht="15" x14ac:dyDescent="0.2">
      <c r="B17" s="7"/>
      <c r="C17" s="62"/>
      <c r="D17" s="25"/>
      <c r="E17" s="13"/>
      <c r="F17" s="12"/>
      <c r="G17" s="67"/>
    </row>
    <row r="18" spans="2:9" s="21" customFormat="1" x14ac:dyDescent="0.2">
      <c r="B18" s="7"/>
      <c r="C18" s="73" t="s">
        <v>14</v>
      </c>
      <c r="D18" s="25"/>
      <c r="E18" s="13"/>
      <c r="F18" s="12"/>
      <c r="G18" s="67"/>
    </row>
    <row r="19" spans="2:9" s="21" customFormat="1" ht="54.75" customHeight="1" x14ac:dyDescent="0.2">
      <c r="B19" s="7">
        <v>5</v>
      </c>
      <c r="C19" s="74" t="s">
        <v>37</v>
      </c>
      <c r="D19" s="18">
        <f>3.14*2.9*0.2*0.2</f>
        <v>0.36424000000000006</v>
      </c>
      <c r="E19" s="11" t="s">
        <v>8</v>
      </c>
      <c r="F19" s="12"/>
      <c r="G19" s="66"/>
      <c r="I19" s="5"/>
    </row>
    <row r="20" spans="2:9" s="21" customFormat="1" x14ac:dyDescent="0.2">
      <c r="B20" s="7"/>
      <c r="C20" s="65"/>
      <c r="D20" s="18"/>
      <c r="E20" s="11"/>
      <c r="F20" s="12"/>
      <c r="G20" s="66"/>
    </row>
    <row r="21" spans="2:9" s="21" customFormat="1" ht="16.5" customHeight="1" x14ac:dyDescent="0.2">
      <c r="B21" s="7"/>
      <c r="C21" s="73" t="s">
        <v>14</v>
      </c>
      <c r="D21" s="37"/>
      <c r="E21" s="38"/>
      <c r="F21" s="12"/>
      <c r="G21" s="75"/>
    </row>
    <row r="22" spans="2:9" ht="95.25" customHeight="1" x14ac:dyDescent="0.2">
      <c r="B22" s="7">
        <v>6</v>
      </c>
      <c r="C22" s="74" t="s">
        <v>38</v>
      </c>
      <c r="D22" s="19">
        <f>3.14*1.45*1.45*0.15</f>
        <v>0.99027749999999992</v>
      </c>
      <c r="E22" s="11" t="s">
        <v>8</v>
      </c>
      <c r="F22" s="12"/>
      <c r="G22" s="72"/>
    </row>
    <row r="23" spans="2:9" x14ac:dyDescent="0.2">
      <c r="B23" s="7"/>
      <c r="C23" s="74"/>
      <c r="D23" s="25"/>
      <c r="E23" s="13"/>
      <c r="F23" s="12"/>
      <c r="G23" s="67"/>
    </row>
    <row r="24" spans="2:9" ht="13.5" customHeight="1" x14ac:dyDescent="0.2">
      <c r="B24" s="7"/>
      <c r="C24" s="73" t="s">
        <v>15</v>
      </c>
      <c r="D24" s="10"/>
      <c r="E24" s="13"/>
      <c r="F24" s="12"/>
      <c r="G24" s="63"/>
    </row>
    <row r="25" spans="2:9" ht="147.75" customHeight="1" x14ac:dyDescent="0.2">
      <c r="B25" s="49">
        <v>7</v>
      </c>
      <c r="C25" s="50" t="s">
        <v>39</v>
      </c>
      <c r="D25" s="51">
        <f>3*3*0.15</f>
        <v>1.3499999999999999</v>
      </c>
      <c r="E25" s="52" t="s">
        <v>8</v>
      </c>
      <c r="F25" s="53"/>
      <c r="G25" s="64"/>
    </row>
    <row r="26" spans="2:9" s="26" customFormat="1" ht="15" x14ac:dyDescent="0.25">
      <c r="B26" s="7"/>
      <c r="C26" s="76" t="s">
        <v>16</v>
      </c>
      <c r="D26" s="18"/>
      <c r="E26" s="11"/>
      <c r="F26" s="12"/>
      <c r="G26" s="66"/>
    </row>
    <row r="27" spans="2:9" s="26" customFormat="1" ht="64.7" customHeight="1" x14ac:dyDescent="0.2">
      <c r="B27" s="49">
        <v>8</v>
      </c>
      <c r="C27" s="54" t="s">
        <v>40</v>
      </c>
      <c r="D27" s="51">
        <v>3</v>
      </c>
      <c r="E27" s="52" t="s">
        <v>17</v>
      </c>
      <c r="F27" s="53"/>
      <c r="G27" s="64"/>
      <c r="I27" s="5"/>
    </row>
    <row r="28" spans="2:9" s="26" customFormat="1" x14ac:dyDescent="0.25">
      <c r="B28" s="7"/>
      <c r="C28" s="74"/>
      <c r="D28" s="18"/>
      <c r="E28" s="11"/>
      <c r="F28" s="12"/>
      <c r="G28" s="66"/>
    </row>
    <row r="29" spans="2:9" s="26" customFormat="1" ht="15" x14ac:dyDescent="0.25">
      <c r="B29" s="7"/>
      <c r="C29" s="76" t="s">
        <v>18</v>
      </c>
      <c r="D29" s="25"/>
      <c r="E29" s="13"/>
      <c r="F29" s="12"/>
      <c r="G29" s="67"/>
    </row>
    <row r="30" spans="2:9" s="26" customFormat="1" ht="71.25" x14ac:dyDescent="0.2">
      <c r="B30" s="49">
        <v>9</v>
      </c>
      <c r="C30" s="55" t="s">
        <v>41</v>
      </c>
      <c r="D30" s="51">
        <f>(3.14*2.9*3.35)</f>
        <v>30.505099999999999</v>
      </c>
      <c r="E30" s="52" t="s">
        <v>19</v>
      </c>
      <c r="F30" s="53"/>
      <c r="G30" s="77"/>
      <c r="I30" s="5"/>
    </row>
    <row r="31" spans="2:9" s="26" customFormat="1" x14ac:dyDescent="0.25">
      <c r="B31" s="7"/>
      <c r="C31" s="74"/>
      <c r="D31" s="18"/>
      <c r="E31" s="13"/>
      <c r="F31" s="12"/>
      <c r="G31" s="66"/>
    </row>
    <row r="32" spans="2:9" ht="15" customHeight="1" x14ac:dyDescent="0.25">
      <c r="B32" s="7"/>
      <c r="C32" s="78" t="s">
        <v>20</v>
      </c>
      <c r="D32" s="25"/>
      <c r="E32" s="13"/>
      <c r="F32" s="12"/>
      <c r="G32" s="67"/>
    </row>
    <row r="33" spans="2:9" ht="57" x14ac:dyDescent="0.2">
      <c r="B33" s="49">
        <v>10</v>
      </c>
      <c r="C33" s="55" t="s">
        <v>42</v>
      </c>
      <c r="D33" s="51">
        <f>(3.5*3*5)-(0.9*2*2)</f>
        <v>48.9</v>
      </c>
      <c r="E33" s="52" t="s">
        <v>19</v>
      </c>
      <c r="F33" s="53"/>
      <c r="G33" s="64"/>
    </row>
    <row r="34" spans="2:9" x14ac:dyDescent="0.2">
      <c r="B34" s="7"/>
      <c r="C34" s="15"/>
      <c r="D34" s="39"/>
      <c r="E34" s="11"/>
      <c r="F34" s="12"/>
      <c r="G34" s="79"/>
    </row>
    <row r="35" spans="2:9" ht="78" customHeight="1" x14ac:dyDescent="0.2">
      <c r="B35" s="49">
        <v>11</v>
      </c>
      <c r="C35" s="54" t="s">
        <v>43</v>
      </c>
      <c r="D35" s="56">
        <f>(3.5*3*5*2)-(0.9*2*2)</f>
        <v>101.4</v>
      </c>
      <c r="E35" s="52" t="s">
        <v>19</v>
      </c>
      <c r="F35" s="53"/>
      <c r="G35" s="80"/>
    </row>
    <row r="36" spans="2:9" x14ac:dyDescent="0.2">
      <c r="B36" s="7"/>
      <c r="C36" s="15"/>
      <c r="D36" s="39"/>
      <c r="E36" s="11"/>
      <c r="F36" s="12"/>
      <c r="G36" s="79"/>
    </row>
    <row r="37" spans="2:9" ht="142.5" x14ac:dyDescent="0.2">
      <c r="B37" s="49">
        <v>12</v>
      </c>
      <c r="C37" s="57" t="s">
        <v>44</v>
      </c>
      <c r="D37" s="56">
        <f>(3.5*3*5*2)-(0.9*2*2)</f>
        <v>101.4</v>
      </c>
      <c r="E37" s="52" t="s">
        <v>19</v>
      </c>
      <c r="F37" s="53"/>
      <c r="G37" s="80"/>
    </row>
    <row r="38" spans="2:9" s="21" customFormat="1" x14ac:dyDescent="0.2">
      <c r="B38" s="7"/>
      <c r="C38" s="65"/>
      <c r="D38" s="10"/>
      <c r="E38" s="11"/>
      <c r="F38" s="11"/>
      <c r="G38" s="63"/>
    </row>
    <row r="39" spans="2:9" s="21" customFormat="1" ht="15" x14ac:dyDescent="0.2">
      <c r="B39" s="7"/>
      <c r="C39" s="81" t="s">
        <v>21</v>
      </c>
      <c r="D39" s="10"/>
      <c r="E39" s="11"/>
      <c r="F39" s="12"/>
      <c r="G39" s="63"/>
    </row>
    <row r="40" spans="2:9" s="21" customFormat="1" x14ac:dyDescent="0.2">
      <c r="B40" s="7"/>
      <c r="C40" s="82" t="s">
        <v>22</v>
      </c>
      <c r="D40" s="18"/>
      <c r="E40" s="11"/>
      <c r="F40" s="12"/>
      <c r="G40" s="66"/>
    </row>
    <row r="41" spans="2:9" s="21" customFormat="1" ht="57" x14ac:dyDescent="0.2">
      <c r="B41" s="49">
        <v>13</v>
      </c>
      <c r="C41" s="54" t="s">
        <v>45</v>
      </c>
      <c r="D41" s="58">
        <f>3*3</f>
        <v>9</v>
      </c>
      <c r="E41" s="52" t="s">
        <v>19</v>
      </c>
      <c r="F41" s="53"/>
      <c r="G41" s="83"/>
      <c r="I41" s="5"/>
    </row>
    <row r="42" spans="2:9" s="21" customFormat="1" ht="15" x14ac:dyDescent="0.2">
      <c r="B42" s="7"/>
      <c r="C42" s="84"/>
      <c r="D42" s="11"/>
      <c r="E42" s="11"/>
      <c r="F42" s="22"/>
      <c r="G42" s="63"/>
    </row>
    <row r="43" spans="2:9" ht="15" x14ac:dyDescent="0.2">
      <c r="B43" s="7"/>
      <c r="C43" s="84" t="s">
        <v>23</v>
      </c>
      <c r="D43" s="10"/>
      <c r="E43" s="11"/>
      <c r="F43" s="12"/>
      <c r="G43" s="63"/>
    </row>
    <row r="44" spans="2:9" x14ac:dyDescent="0.2">
      <c r="B44" s="7"/>
      <c r="C44" s="85" t="s">
        <v>24</v>
      </c>
      <c r="D44" s="10"/>
      <c r="E44" s="11"/>
      <c r="F44" s="12"/>
      <c r="G44" s="63"/>
    </row>
    <row r="45" spans="2:9" ht="114" x14ac:dyDescent="0.2">
      <c r="B45" s="49">
        <v>14</v>
      </c>
      <c r="C45" s="59" t="s">
        <v>46</v>
      </c>
      <c r="D45" s="60">
        <v>2</v>
      </c>
      <c r="E45" s="56" t="s">
        <v>25</v>
      </c>
      <c r="F45" s="53"/>
      <c r="G45" s="80"/>
    </row>
    <row r="46" spans="2:9" s="21" customFormat="1" x14ac:dyDescent="0.2">
      <c r="B46" s="7"/>
      <c r="C46" s="65"/>
      <c r="D46" s="10"/>
      <c r="E46" s="11"/>
      <c r="F46" s="12"/>
      <c r="G46" s="63"/>
    </row>
    <row r="47" spans="2:9" s="21" customFormat="1" ht="15" x14ac:dyDescent="0.25">
      <c r="B47" s="7"/>
      <c r="C47" s="86" t="s">
        <v>26</v>
      </c>
      <c r="D47" s="27"/>
      <c r="E47" s="16"/>
      <c r="F47" s="12"/>
      <c r="G47" s="87"/>
    </row>
    <row r="48" spans="2:9" s="21" customFormat="1" ht="50.25" customHeight="1" x14ac:dyDescent="0.2">
      <c r="B48" s="40">
        <v>15</v>
      </c>
      <c r="C48" s="41" t="s">
        <v>27</v>
      </c>
      <c r="D48" s="39">
        <v>2</v>
      </c>
      <c r="E48" s="11" t="s">
        <v>25</v>
      </c>
      <c r="F48" s="22"/>
      <c r="G48" s="79"/>
      <c r="I48" s="5"/>
    </row>
    <row r="49" spans="2:9" s="21" customFormat="1" ht="29.25" thickBot="1" x14ac:dyDescent="0.25">
      <c r="B49" s="88"/>
      <c r="C49" s="89" t="s">
        <v>47</v>
      </c>
      <c r="D49" s="90"/>
      <c r="E49" s="90"/>
      <c r="F49" s="91"/>
      <c r="G49" s="92"/>
    </row>
    <row r="50" spans="2:9" ht="15.75" thickBot="1" x14ac:dyDescent="0.25">
      <c r="B50" s="42"/>
      <c r="C50" s="23" t="s">
        <v>28</v>
      </c>
      <c r="D50" s="28"/>
      <c r="E50" s="29"/>
      <c r="F50" s="24"/>
      <c r="G50" s="43"/>
      <c r="I50" s="43"/>
    </row>
    <row r="52" spans="2:9" x14ac:dyDescent="0.2">
      <c r="G52" s="39"/>
    </row>
  </sheetData>
  <mergeCells count="1">
    <mergeCell ref="B1:G1"/>
  </mergeCells>
  <printOptions horizontalCentered="1" verticalCentered="1"/>
  <pageMargins left="0.7" right="0.7" top="0.75" bottom="0.75" header="0.3" footer="0.3"/>
  <pageSetup scale="70" orientation="portrait" r:id="rId1"/>
  <rowBreaks count="1" manualBreakCount="1">
    <brk id="25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E4"/>
  <sheetViews>
    <sheetView view="pageBreakPreview" zoomScale="175" zoomScaleNormal="100" zoomScaleSheetLayoutView="175" workbookViewId="0">
      <selection activeCell="C3" sqref="C3:C4"/>
    </sheetView>
  </sheetViews>
  <sheetFormatPr defaultColWidth="9.140625" defaultRowHeight="14.25" x14ac:dyDescent="0.2"/>
  <cols>
    <col min="1" max="1" width="4.5703125" style="30" customWidth="1"/>
    <col min="2" max="2" width="62.140625" style="30" customWidth="1"/>
    <col min="3" max="3" width="16.85546875" style="30" customWidth="1"/>
    <col min="4" max="4" width="14.42578125" style="30" customWidth="1"/>
    <col min="5" max="5" width="7.42578125" style="30" customWidth="1"/>
    <col min="6" max="6" width="12.42578125" style="30" customWidth="1"/>
    <col min="7" max="7" width="16.140625" style="30" customWidth="1"/>
    <col min="8" max="8" width="9.5703125" style="30" bestFit="1" customWidth="1"/>
    <col min="9" max="10" width="13.5703125" style="30" customWidth="1"/>
    <col min="11" max="11" width="81.140625" style="30" customWidth="1"/>
    <col min="12" max="16384" width="9.140625" style="30"/>
  </cols>
  <sheetData>
    <row r="1" spans="1:5" s="5" customFormat="1" ht="98.45" customHeight="1" thickBot="1" x14ac:dyDescent="0.25">
      <c r="B1" s="95"/>
      <c r="C1" s="96"/>
      <c r="D1" s="97"/>
    </row>
    <row r="2" spans="1:5" ht="29.25" thickBot="1" x14ac:dyDescent="0.25">
      <c r="A2" s="47"/>
      <c r="B2" s="31" t="s">
        <v>0</v>
      </c>
      <c r="C2" s="32" t="s">
        <v>29</v>
      </c>
      <c r="D2" s="32" t="s">
        <v>30</v>
      </c>
    </row>
    <row r="3" spans="1:5" ht="15" thickBot="1" x14ac:dyDescent="0.25">
      <c r="A3" s="47">
        <v>1</v>
      </c>
      <c r="B3" s="33" t="s">
        <v>31</v>
      </c>
      <c r="C3" s="34"/>
      <c r="D3" s="34"/>
    </row>
    <row r="4" spans="1:5" ht="15.75" thickBot="1" x14ac:dyDescent="0.3">
      <c r="A4" s="47">
        <v>5</v>
      </c>
      <c r="B4" s="45" t="s">
        <v>32</v>
      </c>
      <c r="C4" s="46"/>
      <c r="D4" s="46"/>
      <c r="E4" s="35"/>
    </row>
  </sheetData>
  <mergeCells count="1">
    <mergeCell ref="B1:D1"/>
  </mergeCells>
  <pageMargins left="0.7" right="0.7" top="0.75" bottom="0.75" header="0.3" footer="0.3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CONSTRUCTION of LATRINES</vt:lpstr>
      <vt:lpstr>SUMMARY</vt:lpstr>
      <vt:lpstr>'CONSTRUCTION of LATRINES'!Print_Area</vt:lpstr>
      <vt:lpstr>SUMMARY!Print_Area</vt:lpstr>
      <vt:lpstr>'CONSTRUCTION of LATRINES'!Print_Titles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Mohammed Abdelrahman</dc:creator>
  <cp:keywords/>
  <dc:description/>
  <cp:lastModifiedBy>Daniel Etameta</cp:lastModifiedBy>
  <cp:revision/>
  <cp:lastPrinted>2022-10-18T08:06:52Z</cp:lastPrinted>
  <dcterms:created xsi:type="dcterms:W3CDTF">2021-09-22T11:05:51Z</dcterms:created>
  <dcterms:modified xsi:type="dcterms:W3CDTF">2022-12-20T13:17:31Z</dcterms:modified>
  <cp:category/>
  <cp:contentStatus/>
</cp:coreProperties>
</file>